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125"/>
  <workbookPr autoCompressPictures="0"/>
  <bookViews>
    <workbookView xWindow="0" yWindow="0" windowWidth="25600" windowHeight="13940"/>
  </bookViews>
  <sheets>
    <sheet name="SchoolsWithAReportCards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R11" i="1"/>
  <c r="S11" i="1"/>
  <c r="T11" i="1"/>
  <c r="U11" i="1"/>
  <c r="V11" i="1"/>
  <c r="W11" i="1"/>
  <c r="X11" i="1"/>
  <c r="Y11" i="1"/>
  <c r="Z11" i="1"/>
  <c r="Q10" i="1"/>
  <c r="R10" i="1"/>
  <c r="S10" i="1"/>
  <c r="T10" i="1"/>
  <c r="U10" i="1"/>
  <c r="V10" i="1"/>
  <c r="W10" i="1"/>
  <c r="X10" i="1"/>
  <c r="Y10" i="1"/>
  <c r="Z10" i="1"/>
  <c r="Q9" i="1"/>
  <c r="R9" i="1"/>
  <c r="S9" i="1"/>
  <c r="T9" i="1"/>
  <c r="U9" i="1"/>
  <c r="V9" i="1"/>
  <c r="W9" i="1"/>
  <c r="X9" i="1"/>
  <c r="Y9" i="1"/>
  <c r="Z9" i="1"/>
  <c r="Q8" i="1"/>
  <c r="R8" i="1"/>
  <c r="S8" i="1"/>
  <c r="T8" i="1"/>
  <c r="U8" i="1"/>
  <c r="V8" i="1"/>
  <c r="W8" i="1"/>
  <c r="X8" i="1"/>
  <c r="Y8" i="1"/>
  <c r="Z8" i="1"/>
  <c r="V7" i="1"/>
  <c r="W7" i="1"/>
  <c r="X7" i="1"/>
  <c r="Y7" i="1"/>
  <c r="Z7" i="1"/>
  <c r="Z3" i="1"/>
  <c r="Z4" i="1"/>
  <c r="Z5" i="1"/>
  <c r="Z6" i="1"/>
  <c r="Z2" i="1"/>
  <c r="Y3" i="1"/>
  <c r="Y4" i="1"/>
  <c r="Y5" i="1"/>
  <c r="Y6" i="1"/>
  <c r="Y2" i="1"/>
  <c r="X3" i="1"/>
  <c r="X4" i="1"/>
  <c r="X5" i="1"/>
  <c r="X6" i="1"/>
  <c r="X2" i="1"/>
  <c r="W3" i="1"/>
  <c r="W4" i="1"/>
  <c r="W5" i="1"/>
  <c r="W6" i="1"/>
  <c r="W2" i="1"/>
  <c r="V3" i="1"/>
  <c r="V4" i="1"/>
  <c r="V5" i="1"/>
  <c r="V6" i="1"/>
  <c r="V2" i="1"/>
  <c r="Q5" i="1"/>
  <c r="R5" i="1"/>
  <c r="S5" i="1"/>
  <c r="T5" i="1"/>
  <c r="U5" i="1"/>
  <c r="Q4" i="1"/>
  <c r="R4" i="1"/>
  <c r="S4" i="1"/>
  <c r="T4" i="1"/>
  <c r="U4" i="1"/>
  <c r="R3" i="1"/>
  <c r="Q3" i="1"/>
  <c r="S3" i="1"/>
  <c r="T3" i="1"/>
  <c r="U3" i="1"/>
  <c r="U2" i="1"/>
  <c r="T2" i="1"/>
  <c r="S2" i="1"/>
  <c r="R2" i="1"/>
  <c r="Q2" i="1"/>
</calcChain>
</file>

<file path=xl/sharedStrings.xml><?xml version="1.0" encoding="utf-8"?>
<sst xmlns="http://schemas.openxmlformats.org/spreadsheetml/2006/main" count="46" uniqueCount="33">
  <si>
    <t>Lower</t>
  </si>
  <si>
    <t>Risk: Overall</t>
  </si>
  <si>
    <t>Risk: American Indian</t>
  </si>
  <si>
    <t>Risk: Asian</t>
  </si>
  <si>
    <t>Risk: Hawaiian Pacific</t>
  </si>
  <si>
    <t>Risk: Black</t>
  </si>
  <si>
    <t>Risk: Latino</t>
  </si>
  <si>
    <t>Risk: White</t>
  </si>
  <si>
    <t>Risk: Multi-Racial</t>
  </si>
  <si>
    <t>Risk: LEP</t>
  </si>
  <si>
    <t>Level</t>
  </si>
  <si>
    <t>Risk: Overall SWD</t>
  </si>
  <si>
    <t>Risk: Overall SWOD</t>
  </si>
  <si>
    <t>Risk: Overall Male</t>
  </si>
  <si>
    <t>Risk: Overall Female</t>
  </si>
  <si>
    <t>DisciplineType</t>
  </si>
  <si>
    <t>HS</t>
  </si>
  <si>
    <t>NumofSchoolsWithOverallGradeOfA</t>
  </si>
  <si>
    <t>Out-of-School Suspensions</t>
  </si>
  <si>
    <t>In-School Suspensions</t>
  </si>
  <si>
    <t>Expulsions</t>
  </si>
  <si>
    <t>Referrals</t>
  </si>
  <si>
    <t>Arrests</t>
  </si>
  <si>
    <t>RATIO: B/W Risk</t>
  </si>
  <si>
    <t>RATIO: AME/W Risk</t>
  </si>
  <si>
    <t>RATIO: SWD/SWOD Risk</t>
  </si>
  <si>
    <t>RATIO: Male/Female Risk</t>
  </si>
  <si>
    <t>RATIO: L/W Risk</t>
  </si>
  <si>
    <t>GAP: B - W Difference in Risk</t>
  </si>
  <si>
    <t>GAP: L - W Difference in Risk</t>
  </si>
  <si>
    <t>GAP: AME - W Difference in Risk</t>
  </si>
  <si>
    <t>GAP: SWD - SWOD Difference in Risk</t>
  </si>
  <si>
    <t>GAP: Male - Female Difference in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</si>
</sst>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9" fontId="2" fillId="0" borderId="0" xfId="1" applyFont="1" applyAlignment="1">
      <alignment horizontal="center" wrapText="1"/>
    </xf>
    <xf numFmtId="10" fontId="1" fillId="0" borderId="0" xfId="1" applyNumberFormat="1" applyFont="1" applyAlignment="1">
      <alignment horizontal="center" wrapText="1"/>
    </xf>
    <xf numFmtId="2" fontId="0" fillId="0" borderId="0" xfId="0" applyNumberFormat="1" applyFont="1" applyAlignment="1">
      <alignment horizontal="center" wrapText="1"/>
    </xf>
    <xf numFmtId="10" fontId="1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 wrapText="1"/>
    </xf>
    <xf numFmtId="9" fontId="0" fillId="0" borderId="0" xfId="1" applyFont="1" applyAlignment="1">
      <alignment horizontal="center" wrapText="1"/>
    </xf>
  </cellXfs>
  <cellStyles count="2">
    <cellStyle name="Normal" xfId="0" builtinId="0"/>
    <cellStyle name="Percent" xfId="1" builtinId="5"/>
  </cellStyles>
  <dxfs count="28">
    <dxf>
      <font>
        <b val="0"/>
      </font>
      <numFmt numFmtId="2" formatCode="0.00"/>
      <alignment horizontal="center" vertical="bottom" textRotation="0" wrapText="1" indent="0" justifyLastLine="0" shrinkToFit="0" readingOrder="0"/>
    </dxf>
    <dxf>
      <font>
        <b val="0"/>
      </font>
      <numFmt numFmtId="2" formatCode="0.00"/>
      <alignment horizontal="center" vertical="bottom" textRotation="0" wrapText="1" indent="0" justifyLastLine="0" shrinkToFit="0" readingOrder="0"/>
    </dxf>
    <dxf>
      <font>
        <b val="0"/>
      </font>
      <numFmt numFmtId="2" formatCode="0.00"/>
      <alignment horizontal="center" vertical="bottom" textRotation="0" wrapText="1" indent="0" justifyLastLine="0" shrinkToFit="0" readingOrder="0"/>
    </dxf>
    <dxf>
      <font>
        <b val="0"/>
      </font>
      <numFmt numFmtId="2" formatCode="0.00"/>
      <alignment horizontal="center" vertical="bottom" textRotation="0" wrapText="1" indent="0" justifyLastLine="0" shrinkToFit="0" readingOrder="0"/>
    </dxf>
    <dxf>
      <font>
        <b val="0"/>
      </font>
      <numFmt numFmtId="2" formatCode="0.00"/>
      <alignment horizontal="center" vertical="bottom" textRotation="0" wrapText="1" indent="0" justifyLastLine="0" shrinkToFit="0" readingOrder="0"/>
    </dxf>
    <dxf>
      <font>
        <b val="0"/>
      </font>
      <numFmt numFmtId="2" formatCode="0.00"/>
      <alignment horizontal="center" vertical="bottom" textRotation="0" wrapText="1" indent="0" justifyLastLine="0" shrinkToFit="0" readingOrder="0"/>
    </dxf>
    <dxf>
      <font>
        <b val="0"/>
      </font>
      <numFmt numFmtId="2" formatCode="0.00"/>
      <alignment horizontal="center" vertical="bottom" textRotation="0" wrapText="1" indent="0" justifyLastLine="0" shrinkToFit="0" readingOrder="0"/>
    </dxf>
    <dxf>
      <font>
        <b val="0"/>
      </font>
      <numFmt numFmtId="2" formatCode="0.00"/>
      <alignment horizontal="center" vertical="bottom" textRotation="0" wrapText="1" indent="0" justifyLastLine="0" shrinkToFit="0" readingOrder="0"/>
    </dxf>
    <dxf>
      <font>
        <b val="0"/>
      </font>
      <numFmt numFmtId="2" formatCode="0.00"/>
      <alignment horizontal="center" vertical="bottom" textRotation="0" wrapText="1" indent="0" justifyLastLine="0" shrinkToFit="0" readingOrder="0"/>
    </dxf>
    <dxf>
      <font>
        <b val="0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1" indent="0" justifyLastLine="0" shrinkToFit="0" readingOrder="0"/>
    </dxf>
    <dxf>
      <font>
        <b val="0"/>
      </font>
      <alignment horizontal="center" vertical="bottom" textRotation="0" wrapText="1" indent="0" justifyLastLine="0" shrinkToFit="0" readingOrder="0"/>
    </dxf>
    <dxf>
      <font>
        <b val="0"/>
      </font>
      <alignment horizontal="center" vertical="bottom" textRotation="0" wrapText="1" indent="0" justifyLastLine="0" shrinkToFit="0" readingOrder="0"/>
    </dxf>
    <dxf>
      <font>
        <b val="0"/>
      </font>
      <alignment horizontal="general" vertical="bottom" textRotation="0" wrapText="1" indent="0" justifyLastLine="0" shrinkToFit="0" readingOrder="0"/>
    </dxf>
    <dxf>
      <font>
        <b val="0"/>
      </font>
      <alignment horizontal="general" vertical="bottom" textRotation="0" wrapText="1" indent="0" justifyLastLine="0" shrinkToFit="0" readingOrder="0"/>
    </dxf>
    <dxf>
      <font>
        <b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Z11" totalsRowShown="0" headerRowDxfId="27" dataDxfId="26">
  <autoFilter ref="A1:Z11"/>
  <tableColumns count="26">
    <tableColumn id="1" name="DisciplineType" dataDxfId="25"/>
    <tableColumn id="2" name="Level" dataDxfId="24"/>
    <tableColumn id="3" name="NumofSchoolsWithOverallGradeOfA" dataDxfId="23"/>
    <tableColumn id="4" name="Risk: Overall" dataDxfId="22" dataCellStyle="Percent"/>
    <tableColumn id="5" name="Risk: American Indian" dataDxfId="21" dataCellStyle="Percent"/>
    <tableColumn id="6" name="Risk: Asian" dataDxfId="20" dataCellStyle="Percent"/>
    <tableColumn id="7" name="Risk: Hawaiian Pacific" dataDxfId="19" dataCellStyle="Percent"/>
    <tableColumn id="8" name="Risk: Black" dataDxfId="18" dataCellStyle="Percent"/>
    <tableColumn id="9" name="Risk: Latino" dataDxfId="17" dataCellStyle="Percent"/>
    <tableColumn id="10" name="Risk: White" dataDxfId="16" dataCellStyle="Percent"/>
    <tableColumn id="11" name="Risk: Multi-Racial" dataDxfId="15" dataCellStyle="Percent"/>
    <tableColumn id="12" name="Risk: LEP" dataDxfId="14" dataCellStyle="Percent"/>
    <tableColumn id="13" name="Risk: Overall SWD" dataDxfId="13" dataCellStyle="Percent"/>
    <tableColumn id="14" name="Risk: Overall SWOD" dataDxfId="12" dataCellStyle="Percent"/>
    <tableColumn id="15" name="Risk: Overall Male" dataDxfId="11" dataCellStyle="Percent"/>
    <tableColumn id="16" name="Risk: Overall Female" dataDxfId="10" dataCellStyle="Percent"/>
    <tableColumn id="17" name="GAP: B - W Difference in Risk" dataDxfId="9">
      <calculatedColumnFormula>(H2-J2)*100</calculatedColumnFormula>
    </tableColumn>
    <tableColumn id="18" name="GAP: L - W Difference in Risk" dataDxfId="8">
      <calculatedColumnFormula>(I2-J2)*100</calculatedColumnFormula>
    </tableColumn>
    <tableColumn id="19" name="GAP: AME - W Difference in Risk" dataDxfId="7">
      <calculatedColumnFormula>(E2-J2)*100</calculatedColumnFormula>
    </tableColumn>
    <tableColumn id="20" name="GAP: SWD - SWOD Difference in Risk" dataDxfId="6">
      <calculatedColumnFormula>(M2-N2)*100</calculatedColumnFormula>
    </tableColumn>
    <tableColumn id="21" name="GAP: Male - Female Difference in Risk" dataDxfId="5">
      <calculatedColumnFormula>(O2-P2)*100</calculatedColumnFormula>
    </tableColumn>
    <tableColumn id="22" name="RATIO: B/W Risk" dataDxfId="4">
      <calculatedColumnFormula>IFERROR(H2/J2,"")</calculatedColumnFormula>
    </tableColumn>
    <tableColumn id="23" name="RATIO: L/W Risk" dataDxfId="3">
      <calculatedColumnFormula>IFERROR(I2/J2,"")</calculatedColumnFormula>
    </tableColumn>
    <tableColumn id="24" name="RATIO: AME/W Risk" dataDxfId="2">
      <calculatedColumnFormula>IFERROR(E2/J2,"")</calculatedColumnFormula>
    </tableColumn>
    <tableColumn id="25" name="RATIO: SWD/SWOD Risk" dataDxfId="1">
      <calculatedColumnFormula>IFERROR(M2/N2,"")</calculatedColumnFormula>
    </tableColumn>
    <tableColumn id="26" name="RATIO: Male/Female Risk" dataDxfId="0">
      <calculatedColumnFormula>IFERROR(O2/P2,"")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15.6640625" defaultRowHeight="14" x14ac:dyDescent="0"/>
  <cols>
    <col min="1" max="1" width="15.6640625" style="1"/>
    <col min="2" max="2" width="8" style="6" bestFit="1" customWidth="1"/>
    <col min="3" max="3" width="18.1640625" style="6" customWidth="1"/>
    <col min="4" max="12" width="15.6640625" style="6"/>
    <col min="13" max="13" width="15.6640625" style="12"/>
    <col min="14" max="26" width="15.6640625" style="6"/>
    <col min="27" max="16384" width="15.6640625" style="1"/>
  </cols>
  <sheetData>
    <row r="1" spans="1:26" s="2" customFormat="1" ht="42">
      <c r="A1" s="2" t="s">
        <v>15</v>
      </c>
      <c r="B1" s="4" t="s">
        <v>10</v>
      </c>
      <c r="C1" s="4" t="s">
        <v>17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7" t="s">
        <v>11</v>
      </c>
      <c r="N1" s="4" t="s">
        <v>12</v>
      </c>
      <c r="O1" s="4" t="s">
        <v>13</v>
      </c>
      <c r="P1" s="4" t="s">
        <v>14</v>
      </c>
      <c r="Q1" s="4" t="s">
        <v>28</v>
      </c>
      <c r="R1" s="4" t="s">
        <v>29</v>
      </c>
      <c r="S1" s="4" t="s">
        <v>30</v>
      </c>
      <c r="T1" s="4" t="s">
        <v>31</v>
      </c>
      <c r="U1" s="4" t="s">
        <v>32</v>
      </c>
      <c r="V1" s="4" t="s">
        <v>23</v>
      </c>
      <c r="W1" s="4" t="s">
        <v>27</v>
      </c>
      <c r="X1" s="4" t="s">
        <v>24</v>
      </c>
      <c r="Y1" s="4" t="s">
        <v>25</v>
      </c>
      <c r="Z1" s="4" t="s">
        <v>26</v>
      </c>
    </row>
    <row r="2" spans="1:26" s="3" customFormat="1" ht="28">
      <c r="A2" s="3" t="s">
        <v>18</v>
      </c>
      <c r="B2" s="5" t="s">
        <v>0</v>
      </c>
      <c r="C2" s="5">
        <v>62</v>
      </c>
      <c r="D2" s="8">
        <v>2.358429441492808E-2</v>
      </c>
      <c r="E2" s="8">
        <v>3.7593984962406013E-2</v>
      </c>
      <c r="F2" s="8">
        <v>1.2730744748567792E-2</v>
      </c>
      <c r="G2" s="8">
        <v>2.2222222222222223E-2</v>
      </c>
      <c r="H2" s="8">
        <v>7.5867635189669089E-2</v>
      </c>
      <c r="I2" s="8">
        <v>1.1958582470468136E-2</v>
      </c>
      <c r="J2" s="8">
        <v>4.072398190045249E-2</v>
      </c>
      <c r="K2" s="8">
        <v>4.1904761904761903E-2</v>
      </c>
      <c r="L2" s="8">
        <v>3.1417624521072794E-2</v>
      </c>
      <c r="M2" s="8">
        <v>5.9334298118668596E-2</v>
      </c>
      <c r="N2" s="8">
        <v>2.5713494042671099E-2</v>
      </c>
      <c r="O2" s="8">
        <v>3.6605804004586753E-2</v>
      </c>
      <c r="P2" s="8">
        <v>1.1088539021499916E-2</v>
      </c>
      <c r="Q2" s="9">
        <f>(H2-J2)*100</f>
        <v>3.5143653289216599</v>
      </c>
      <c r="R2" s="9">
        <f>(I2-J2)*100</f>
        <v>-2.8765399429984355</v>
      </c>
      <c r="S2" s="9">
        <f>(E2-J2)*100</f>
        <v>-0.31299969380464765</v>
      </c>
      <c r="T2" s="9">
        <f>(M2-N2)*100</f>
        <v>3.3620804075997497</v>
      </c>
      <c r="U2" s="9">
        <f>(O2-P2)*100</f>
        <v>2.551726498308684</v>
      </c>
      <c r="V2" s="9">
        <f t="shared" ref="V2:V6" si="0">IFERROR(H2/J2,"")</f>
        <v>1.8629719307685408</v>
      </c>
      <c r="W2" s="9">
        <f t="shared" ref="W2:W6" si="1">IFERROR(I2/J2,"")</f>
        <v>0.29364963621927309</v>
      </c>
      <c r="X2" s="9">
        <f t="shared" ref="X2:X6" si="2">IFERROR(E2/J2,"")</f>
        <v>0.92314118629908093</v>
      </c>
      <c r="Y2" s="9">
        <f t="shared" ref="Y2:Y6" si="3">IFERROR(M2/N2,"")</f>
        <v>2.3075159688607219</v>
      </c>
      <c r="Z2" s="9">
        <f t="shared" ref="Z2:Z6" si="4">IFERROR(O2/P2,"")</f>
        <v>3.3012287672533427</v>
      </c>
    </row>
    <row r="3" spans="1:26" s="3" customFormat="1" ht="28">
      <c r="A3" s="3" t="s">
        <v>18</v>
      </c>
      <c r="B3" s="5" t="s">
        <v>16</v>
      </c>
      <c r="C3" s="5">
        <v>12</v>
      </c>
      <c r="D3" s="10">
        <v>2.5022078304386224E-2</v>
      </c>
      <c r="E3" s="10">
        <v>0</v>
      </c>
      <c r="F3" s="10">
        <v>2.4096385542168676E-2</v>
      </c>
      <c r="G3" s="10">
        <v>0</v>
      </c>
      <c r="H3" s="10">
        <v>8.9005235602094238E-2</v>
      </c>
      <c r="I3" s="10">
        <v>2.8716216216216218E-2</v>
      </c>
      <c r="J3" s="10">
        <v>1.1971268954509178E-2</v>
      </c>
      <c r="K3" s="10">
        <v>0</v>
      </c>
      <c r="L3" s="10">
        <v>0.08</v>
      </c>
      <c r="M3" s="8">
        <v>3.6585365853658534E-2</v>
      </c>
      <c r="N3" s="8">
        <v>3.1663326653306616E-2</v>
      </c>
      <c r="O3" s="8">
        <v>3.3921302578018994E-2</v>
      </c>
      <c r="P3" s="8">
        <v>1.8200728029121163E-2</v>
      </c>
      <c r="Q3" s="9">
        <f>(H3-J3)*100</f>
        <v>7.7033966647585066</v>
      </c>
      <c r="R3" s="9">
        <f>(I3-J3)*100</f>
        <v>1.6744947261707042</v>
      </c>
      <c r="S3" s="9">
        <f>(E3-J3)*100</f>
        <v>-1.1971268954509178</v>
      </c>
      <c r="T3" s="9">
        <f>(M3-N3)*100</f>
        <v>0.49220392003519187</v>
      </c>
      <c r="U3" s="9">
        <f>(O3-P3)*100</f>
        <v>1.5720574548897832</v>
      </c>
      <c r="V3" s="9">
        <f t="shared" si="0"/>
        <v>7.4349040139616047</v>
      </c>
      <c r="W3" s="9">
        <f t="shared" si="1"/>
        <v>2.3987612612612614</v>
      </c>
      <c r="X3" s="9">
        <f t="shared" si="2"/>
        <v>0</v>
      </c>
      <c r="Y3" s="9">
        <f t="shared" si="3"/>
        <v>1.1554492127199751</v>
      </c>
      <c r="Z3" s="9">
        <f t="shared" si="4"/>
        <v>1.8637332816437295</v>
      </c>
    </row>
    <row r="4" spans="1:26" s="3" customFormat="1" ht="28">
      <c r="A4" s="3" t="s">
        <v>19</v>
      </c>
      <c r="B4" s="5" t="s">
        <v>0</v>
      </c>
      <c r="C4" s="5">
        <v>62</v>
      </c>
      <c r="D4" s="8">
        <v>1.5553104916910674E-2</v>
      </c>
      <c r="E4" s="8">
        <v>3.1372549019607843E-2</v>
      </c>
      <c r="F4" s="8">
        <v>8.1919251023990641E-3</v>
      </c>
      <c r="G4" s="8">
        <v>0</v>
      </c>
      <c r="H4" s="8">
        <v>3.5034272658035034E-2</v>
      </c>
      <c r="I4" s="8">
        <v>6.2750253989123286E-3</v>
      </c>
      <c r="J4" s="8">
        <v>3.853702051739518E-2</v>
      </c>
      <c r="K4" s="8">
        <v>4.8611111111111112E-2</v>
      </c>
      <c r="L4" s="8">
        <v>2.0120724346076459E-2</v>
      </c>
      <c r="M4" s="8">
        <v>4.5565006075334147E-2</v>
      </c>
      <c r="N4" s="8">
        <v>1.5425826713467579E-2</v>
      </c>
      <c r="O4" s="8">
        <v>2.2904331567466501E-2</v>
      </c>
      <c r="P4" s="8">
        <v>8.5431988708119747E-3</v>
      </c>
      <c r="Q4" s="9">
        <f>(H4-J4)*100</f>
        <v>-0.35027478593601458</v>
      </c>
      <c r="R4" s="9">
        <f>(I4-J4)*100</f>
        <v>-3.2261995118482849</v>
      </c>
      <c r="S4" s="9">
        <f>(E4-J4)*100</f>
        <v>-0.71644714977873381</v>
      </c>
      <c r="T4" s="9">
        <f>(M4-N4)*100</f>
        <v>3.0139179361866568</v>
      </c>
      <c r="U4" s="9">
        <f>(O4-P4)*100</f>
        <v>1.4361132696654526</v>
      </c>
      <c r="V4" s="9">
        <f t="shared" si="0"/>
        <v>0.90910693633465922</v>
      </c>
      <c r="W4" s="9">
        <f t="shared" si="1"/>
        <v>0.16283109889307223</v>
      </c>
      <c r="X4" s="9">
        <f t="shared" si="2"/>
        <v>0.81408859840232395</v>
      </c>
      <c r="Y4" s="9">
        <f t="shared" si="3"/>
        <v>2.953812908811781</v>
      </c>
      <c r="Z4" s="9">
        <f t="shared" si="4"/>
        <v>2.6810018019971009</v>
      </c>
    </row>
    <row r="5" spans="1:26" s="3" customFormat="1" ht="28">
      <c r="A5" s="3" t="s">
        <v>19</v>
      </c>
      <c r="B5" s="5" t="s">
        <v>16</v>
      </c>
      <c r="C5" s="5">
        <v>12</v>
      </c>
      <c r="D5" s="8">
        <v>1.1186340889019724E-2</v>
      </c>
      <c r="E5" s="8">
        <v>0</v>
      </c>
      <c r="F5" s="8">
        <v>4.8192771084337352E-2</v>
      </c>
      <c r="G5" s="8">
        <v>0</v>
      </c>
      <c r="H5" s="8">
        <v>2.0942408376963352E-2</v>
      </c>
      <c r="I5" s="8">
        <v>1.2387387387387387E-2</v>
      </c>
      <c r="J5" s="8">
        <v>6.3846767757382286E-3</v>
      </c>
      <c r="K5" s="8">
        <v>0.11764705882352941</v>
      </c>
      <c r="L5" s="8">
        <v>0</v>
      </c>
      <c r="M5" s="8">
        <v>0</v>
      </c>
      <c r="N5" s="8">
        <v>1.5230460921843688E-2</v>
      </c>
      <c r="O5" s="8">
        <v>1.2890094979647219E-2</v>
      </c>
      <c r="P5" s="8">
        <v>9.8803952158086315E-3</v>
      </c>
      <c r="Q5" s="9">
        <f>(H5-J5)*100</f>
        <v>1.4557731601225123</v>
      </c>
      <c r="R5" s="9">
        <f>(I5-J5)*100</f>
        <v>0.60027106116491591</v>
      </c>
      <c r="S5" s="9">
        <f>(E5-J5)*100</f>
        <v>-0.63846767757382283</v>
      </c>
      <c r="T5" s="9">
        <f>(M5-N5)*100</f>
        <v>-1.5230460921843687</v>
      </c>
      <c r="U5" s="9">
        <f>(O5-P5)*100</f>
        <v>0.3009699763838587</v>
      </c>
      <c r="V5" s="9">
        <f t="shared" si="0"/>
        <v>3.2801047120418847</v>
      </c>
      <c r="W5" s="9">
        <f t="shared" si="1"/>
        <v>1.9401745495495495</v>
      </c>
      <c r="X5" s="9">
        <f t="shared" si="2"/>
        <v>0</v>
      </c>
      <c r="Y5" s="9">
        <f t="shared" si="3"/>
        <v>0</v>
      </c>
      <c r="Z5" s="9">
        <f t="shared" si="4"/>
        <v>1.3046132971506108</v>
      </c>
    </row>
    <row r="6" spans="1:26" s="3" customFormat="1">
      <c r="A6" s="3" t="s">
        <v>20</v>
      </c>
      <c r="B6" s="5" t="s">
        <v>0</v>
      </c>
      <c r="C6" s="5">
        <v>62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9"/>
      <c r="R6" s="9"/>
      <c r="S6" s="9"/>
      <c r="T6" s="9"/>
      <c r="U6" s="9"/>
      <c r="V6" s="9" t="str">
        <f t="shared" si="0"/>
        <v/>
      </c>
      <c r="W6" s="9" t="str">
        <f t="shared" si="1"/>
        <v/>
      </c>
      <c r="X6" s="9" t="str">
        <f t="shared" si="2"/>
        <v/>
      </c>
      <c r="Y6" s="9" t="str">
        <f t="shared" si="3"/>
        <v/>
      </c>
      <c r="Z6" s="9" t="str">
        <f t="shared" si="4"/>
        <v/>
      </c>
    </row>
    <row r="7" spans="1:26">
      <c r="A7" s="3" t="s">
        <v>20</v>
      </c>
      <c r="B7" s="5" t="s">
        <v>16</v>
      </c>
      <c r="C7" s="5">
        <v>12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9"/>
      <c r="R7" s="9"/>
      <c r="S7" s="9"/>
      <c r="T7" s="9"/>
      <c r="U7" s="9"/>
      <c r="V7" s="9" t="str">
        <f>IFERROR(H7/J7,"")</f>
        <v/>
      </c>
      <c r="W7" s="9" t="str">
        <f>IFERROR(I7/J7,"")</f>
        <v/>
      </c>
      <c r="X7" s="9" t="str">
        <f>IFERROR(E7/J7,"")</f>
        <v/>
      </c>
      <c r="Y7" s="9" t="str">
        <f>IFERROR(M7/N7,"")</f>
        <v/>
      </c>
      <c r="Z7" s="9" t="str">
        <f>IFERROR(O7/P7,"")</f>
        <v/>
      </c>
    </row>
    <row r="8" spans="1:26">
      <c r="A8" s="3" t="s">
        <v>21</v>
      </c>
      <c r="B8" s="5" t="s">
        <v>0</v>
      </c>
      <c r="C8" s="5">
        <v>62</v>
      </c>
      <c r="D8" s="11">
        <v>7.6054302772179331E-5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1.1952429331261579E-4</v>
      </c>
      <c r="K8" s="11">
        <v>0</v>
      </c>
      <c r="L8" s="11">
        <v>0</v>
      </c>
      <c r="M8" s="11">
        <v>0</v>
      </c>
      <c r="N8" s="11">
        <v>9.2370219841123223E-5</v>
      </c>
      <c r="O8" s="11">
        <v>1.5581177937052041E-4</v>
      </c>
      <c r="P8" s="11">
        <v>0</v>
      </c>
      <c r="Q8" s="9">
        <f>(H8-J8)*100</f>
        <v>-1.1952429331261579E-2</v>
      </c>
      <c r="R8" s="9">
        <f>(I8-J8)*100</f>
        <v>-1.1952429331261579E-2</v>
      </c>
      <c r="S8" s="9">
        <f>(E8-J8)*100</f>
        <v>-1.1952429331261579E-2</v>
      </c>
      <c r="T8" s="9">
        <f>(M8-N8)*100</f>
        <v>-9.2370219841123227E-3</v>
      </c>
      <c r="U8" s="9">
        <f>(O8-P8)*100</f>
        <v>1.558117793705204E-2</v>
      </c>
      <c r="V8" s="9">
        <f>IFERROR(H8/J8,"")</f>
        <v>0</v>
      </c>
      <c r="W8" s="9">
        <f>IFERROR(I8/J8,"")</f>
        <v>0</v>
      </c>
      <c r="X8" s="9">
        <f>IFERROR(E8/J8,"")</f>
        <v>0</v>
      </c>
      <c r="Y8" s="9">
        <f>IFERROR(M8/N8,"")</f>
        <v>0</v>
      </c>
      <c r="Z8" s="9" t="str">
        <f>IFERROR(O8/P8,"")</f>
        <v/>
      </c>
    </row>
    <row r="9" spans="1:26">
      <c r="A9" s="3" t="s">
        <v>21</v>
      </c>
      <c r="B9" s="5" t="s">
        <v>16</v>
      </c>
      <c r="C9" s="5">
        <v>12</v>
      </c>
      <c r="D9" s="11">
        <v>5.8875478363261706E-4</v>
      </c>
      <c r="E9" s="11">
        <v>0</v>
      </c>
      <c r="F9" s="11">
        <v>0</v>
      </c>
      <c r="G9" s="11">
        <v>0</v>
      </c>
      <c r="H9" s="11">
        <v>0</v>
      </c>
      <c r="I9" s="11">
        <v>1.5961691939345571E-3</v>
      </c>
      <c r="J9" s="11">
        <v>0</v>
      </c>
      <c r="K9" s="11">
        <v>0</v>
      </c>
      <c r="L9" s="11">
        <v>0</v>
      </c>
      <c r="M9" s="11">
        <v>1.2195121951219513E-2</v>
      </c>
      <c r="N9" s="11">
        <v>0</v>
      </c>
      <c r="O9" s="11">
        <v>1.3568521031207597E-3</v>
      </c>
      <c r="P9" s="11">
        <v>0</v>
      </c>
      <c r="Q9" s="9">
        <f>(H9-J9)*100</f>
        <v>0</v>
      </c>
      <c r="R9" s="9">
        <f>(I9-J9)*100</f>
        <v>0.15961691939345571</v>
      </c>
      <c r="S9" s="9">
        <f>(E9-J9)*100</f>
        <v>0</v>
      </c>
      <c r="T9" s="9">
        <f>(M9-N9)*100</f>
        <v>1.2195121951219512</v>
      </c>
      <c r="U9" s="9">
        <f>(O9-P9)*100</f>
        <v>0.13568521031207598</v>
      </c>
      <c r="V9" s="9" t="str">
        <f>IFERROR(H9/J9,"")</f>
        <v/>
      </c>
      <c r="W9" s="9" t="str">
        <f>IFERROR(I9/J9,"")</f>
        <v/>
      </c>
      <c r="X9" s="9" t="str">
        <f>IFERROR(E9/J9,"")</f>
        <v/>
      </c>
      <c r="Y9" s="9" t="str">
        <f>IFERROR(M9/N9,"")</f>
        <v/>
      </c>
      <c r="Z9" s="9" t="str">
        <f>IFERROR(O9/P9,"")</f>
        <v/>
      </c>
    </row>
    <row r="10" spans="1:26">
      <c r="A10" s="3" t="s">
        <v>22</v>
      </c>
      <c r="B10" s="5" t="s">
        <v>0</v>
      </c>
      <c r="C10" s="5">
        <v>62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9">
        <f>(H10-J10)*100</f>
        <v>0</v>
      </c>
      <c r="R10" s="9">
        <f>(I10-J10)*100</f>
        <v>0</v>
      </c>
      <c r="S10" s="9">
        <f>(E10-J10)*100</f>
        <v>0</v>
      </c>
      <c r="T10" s="9">
        <f>(M10-N10)*100</f>
        <v>0</v>
      </c>
      <c r="U10" s="9">
        <f>(O10-P10)*100</f>
        <v>0</v>
      </c>
      <c r="V10" s="9" t="str">
        <f>IFERROR(H10/J10,"")</f>
        <v/>
      </c>
      <c r="W10" s="9" t="str">
        <f>IFERROR(I10/J10,"")</f>
        <v/>
      </c>
      <c r="X10" s="9" t="str">
        <f>IFERROR(E10/J10,"")</f>
        <v/>
      </c>
      <c r="Y10" s="9" t="str">
        <f>IFERROR(M10/N10,"")</f>
        <v/>
      </c>
      <c r="Z10" s="9" t="str">
        <f>IFERROR(O10/P10,"")</f>
        <v/>
      </c>
    </row>
    <row r="11" spans="1:26">
      <c r="A11" s="3" t="s">
        <v>22</v>
      </c>
      <c r="B11" s="5" t="s">
        <v>16</v>
      </c>
      <c r="C11" s="5">
        <v>12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9">
        <f>(H11-J11)*100</f>
        <v>0</v>
      </c>
      <c r="R11" s="9">
        <f>(I11-J11)*100</f>
        <v>0</v>
      </c>
      <c r="S11" s="9">
        <f>(E11-J11)*100</f>
        <v>0</v>
      </c>
      <c r="T11" s="9">
        <f>(M11-N11)*100</f>
        <v>0</v>
      </c>
      <c r="U11" s="9">
        <f>(O11-P11)*100</f>
        <v>0</v>
      </c>
      <c r="V11" s="9" t="str">
        <f>IFERROR(H11/J11,"")</f>
        <v/>
      </c>
      <c r="W11" s="9" t="str">
        <f>IFERROR(I11/J11,"")</f>
        <v/>
      </c>
      <c r="X11" s="9" t="str">
        <f>IFERROR(E11/J11,"")</f>
        <v/>
      </c>
      <c r="Y11" s="9" t="str">
        <f>IFERROR(M11/N11,"")</f>
        <v/>
      </c>
      <c r="Z11" s="9" t="str">
        <f>IFERROR(O11/P11,"")</f>
        <v/>
      </c>
    </row>
  </sheetData>
  <pageMargins left="0.7" right="0.7" top="0.75" bottom="0.75" header="0.3" footer="0.3"/>
  <pageSetup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SchoolsWithAReportCards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 H</dc:creator>
  <cp:lastModifiedBy>Luis Avila</cp:lastModifiedBy>
  <dcterms:created xsi:type="dcterms:W3CDTF">2017-07-09T22:01:06Z</dcterms:created>
  <dcterms:modified xsi:type="dcterms:W3CDTF">2017-07-12T03:24:58Z</dcterms:modified>
</cp:coreProperties>
</file>